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63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Delta Steel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1548 Edgefield Way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Cedar Hill 	,	 	TX 	75104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972-299-6497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inlineStr">
        <is>
          <t>brandon.smith@deltasteel.com</t>
        </is>
      </c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84995</t>
        </is>
      </c>
      <c r="B16" s="12" t="inlineStr">
        <is>
          <t>09/02/2026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225 FT</t>
        </is>
      </c>
      <c r="B19" s="3" t="inlineStr">
        <is>
          <t>5 PCS x 45' W12x58 ASTM A992</t>
        </is>
      </c>
      <c r="C19" s="20" t="n"/>
      <c r="D19" s="20" t="n"/>
      <c r="E19" s="20" t="n"/>
      <c r="F19" s="15" t="n">
        <v>67.68600000000001</v>
      </c>
      <c r="G19" s="16">
        <f>225.0*F19</f>
        <v/>
      </c>
    </row>
    <row r="20" ht="19" customHeight="1">
      <c r="A20" s="14" t="inlineStr">
        <is>
          <t>100 FT</t>
        </is>
      </c>
      <c r="B20" s="3" t="inlineStr">
        <is>
          <t>2 PCS x 50' W12x58 ASTM A992</t>
        </is>
      </c>
      <c r="C20" s="20" t="n"/>
      <c r="D20" s="20" t="n"/>
      <c r="E20" s="20" t="n"/>
      <c r="F20" s="15" t="n">
        <v>67.68600000000001</v>
      </c>
      <c r="G20" s="16">
        <f>100.0*F20</f>
        <v/>
      </c>
    </row>
    <row r="21" ht="19" customHeight="1">
      <c r="A21" s="14" t="inlineStr">
        <is>
          <t>120 FT</t>
        </is>
      </c>
      <c r="B21" s="3" t="inlineStr">
        <is>
          <t>4 PCS x 30' W12x45 (offered in lieu of W12x40) ASTM A992</t>
        </is>
      </c>
      <c r="C21" s="20" t="n"/>
      <c r="D21" s="20" t="n"/>
      <c r="E21" s="20" t="n"/>
      <c r="F21" s="15" t="n">
        <v>54.315</v>
      </c>
      <c r="G21" s="16">
        <f>120.0*F21</f>
        <v/>
      </c>
    </row>
    <row r="22" ht="19" customHeight="1">
      <c r="A22" s="14" t="inlineStr">
        <is>
          <t>630 FT</t>
        </is>
      </c>
      <c r="B22" s="3" t="inlineStr">
        <is>
          <t>18 PCS x 35' W12x45 (offered in lieu of W12x40) ASTM A992</t>
        </is>
      </c>
      <c r="C22" s="20" t="n"/>
      <c r="D22" s="20" t="n"/>
      <c r="E22" s="20" t="n"/>
      <c r="F22" s="15" t="n">
        <v>54.315</v>
      </c>
      <c r="G22" s="16">
        <f>630.0*F22</f>
        <v/>
      </c>
    </row>
    <row r="23" ht="19" customHeight="1">
      <c r="A23" s="14" t="inlineStr">
        <is>
          <t>280 FT</t>
        </is>
      </c>
      <c r="B23" s="3" t="inlineStr">
        <is>
          <t>7 PCS x 40' W12x45 (offered in lieu of W12x40) ASTM A992</t>
        </is>
      </c>
      <c r="C23" s="20" t="n"/>
      <c r="D23" s="20" t="n"/>
      <c r="E23" s="20" t="n"/>
      <c r="F23" s="15" t="n">
        <v>54.315</v>
      </c>
      <c r="G23" s="16">
        <f>280.0*F23</f>
        <v/>
      </c>
    </row>
    <row r="24" ht="19" customHeight="1">
      <c r="A24" s="14" t="inlineStr">
        <is>
          <t>540 FT</t>
        </is>
      </c>
      <c r="B24" s="3" t="inlineStr">
        <is>
          <t>12 PCS x 45' W12x45 (offered in lieu of W12x40) ASTM A992</t>
        </is>
      </c>
      <c r="C24" s="20" t="n"/>
      <c r="D24" s="20" t="n"/>
      <c r="E24" s="20" t="n"/>
      <c r="F24" s="15" t="n">
        <v>54.315</v>
      </c>
      <c r="G24" s="16">
        <f>540.0*F24</f>
        <v/>
      </c>
    </row>
    <row r="25" ht="19" customHeight="1">
      <c r="A25" s="14" t="inlineStr">
        <is>
          <t>650 FT</t>
        </is>
      </c>
      <c r="B25" s="3" t="inlineStr">
        <is>
          <t>13 PCS x 50' W12x45 (offered in lieu of W12x40) ASTM A992</t>
        </is>
      </c>
      <c r="C25" s="20" t="n"/>
      <c r="D25" s="20" t="n"/>
      <c r="E25" s="20" t="n"/>
      <c r="F25" s="15" t="n">
        <v>54.315</v>
      </c>
      <c r="G25" s="16">
        <f>650.0*F25</f>
        <v/>
      </c>
    </row>
    <row r="26" ht="19" customHeight="1">
      <c r="A26" s="14" t="inlineStr">
        <is>
          <t>330 FT</t>
        </is>
      </c>
      <c r="B26" s="3" t="inlineStr">
        <is>
          <t>6 PCS x 55' W12x45 (offered in lieu of W12x40) ASTM A992</t>
        </is>
      </c>
      <c r="C26" s="20" t="n"/>
      <c r="D26" s="20" t="n"/>
      <c r="E26" s="20" t="n"/>
      <c r="F26" s="15" t="n">
        <v>54.315</v>
      </c>
      <c r="G26" s="16">
        <f>330.0*F26</f>
        <v/>
      </c>
    </row>
    <row r="27" ht="19" customHeight="1">
      <c r="A27" s="14" t="inlineStr">
        <is>
          <t>900 FT</t>
        </is>
      </c>
      <c r="B27" s="3" t="inlineStr">
        <is>
          <t>15 PCS x 60' W8x31 ASTM A992</t>
        </is>
      </c>
      <c r="C27" s="20" t="n"/>
      <c r="D27" s="20" t="n"/>
      <c r="E27" s="20" t="n"/>
      <c r="F27" s="15" t="n">
        <v>36.177</v>
      </c>
      <c r="G27" s="16">
        <f>900.0*F27</f>
        <v/>
      </c>
    </row>
    <row r="28" ht="19" customHeight="1">
      <c r="A28" s="14" t="inlineStr">
        <is>
          <t>400 FT</t>
        </is>
      </c>
      <c r="B28" s="3" t="inlineStr">
        <is>
          <t>10 PCS x 40' W12x30 ASTM A992</t>
        </is>
      </c>
      <c r="C28" s="20" t="n"/>
      <c r="D28" s="20" t="n"/>
      <c r="E28" s="20" t="n"/>
      <c r="F28" s="15" t="n">
        <v>35.01</v>
      </c>
      <c r="G28" s="16">
        <f>400.0*F28</f>
        <v/>
      </c>
    </row>
    <row r="29" ht="19" customHeight="1">
      <c r="A29" s="14" t="inlineStr">
        <is>
          <t>910 FT</t>
        </is>
      </c>
      <c r="B29" s="3" t="inlineStr">
        <is>
          <t>26 PCS x 35' W8x28 ASTM A992</t>
        </is>
      </c>
      <c r="C29" s="20" t="n"/>
      <c r="D29" s="20" t="n"/>
      <c r="E29" s="20" t="n"/>
      <c r="F29" s="15" t="n">
        <v>33.796</v>
      </c>
      <c r="G29" s="16">
        <f>910.0*F29</f>
        <v/>
      </c>
    </row>
    <row r="30" ht="19" customHeight="1">
      <c r="A30" s="14" t="inlineStr">
        <is>
          <t>20 FT</t>
        </is>
      </c>
      <c r="B30" s="3" t="inlineStr">
        <is>
          <t>1 PCS x 20' W8x28 ASTM A992</t>
        </is>
      </c>
      <c r="C30" s="20" t="n"/>
      <c r="D30" s="20" t="n"/>
      <c r="E30" s="20" t="n"/>
      <c r="F30" s="15" t="n">
        <v>33.796</v>
      </c>
      <c r="G30" s="16">
        <f>20.0*F30</f>
        <v/>
      </c>
    </row>
    <row r="31" ht="19" customHeight="1">
      <c r="A31" s="14" t="inlineStr">
        <is>
          <t>135 FT</t>
        </is>
      </c>
      <c r="B31" s="3" t="inlineStr">
        <is>
          <t>3 PCS x 45' W10x26 ASTM A992</t>
        </is>
      </c>
      <c r="C31" s="20" t="n"/>
      <c r="D31" s="20" t="n"/>
      <c r="E31" s="20" t="n"/>
      <c r="F31" s="15" t="n">
        <v>30.342</v>
      </c>
      <c r="G31" s="16">
        <f>135.0*F31</f>
        <v/>
      </c>
    </row>
    <row r="32" ht="19" customHeight="1">
      <c r="A32" s="14" t="inlineStr">
        <is>
          <t>840 FT</t>
        </is>
      </c>
      <c r="B32" s="3" t="inlineStr">
        <is>
          <t>14 PCS x 60' W8x24 ASTM A992</t>
        </is>
      </c>
      <c r="C32" s="20" t="n"/>
      <c r="D32" s="20" t="n"/>
      <c r="E32" s="20" t="n"/>
      <c r="F32" s="15" t="n">
        <v>28.008</v>
      </c>
      <c r="G32" s="16">
        <f>840.0*F32</f>
        <v/>
      </c>
    </row>
    <row r="33" ht="19" customHeight="1">
      <c r="A33" s="14" t="inlineStr">
        <is>
          <t>80 FT</t>
        </is>
      </c>
      <c r="B33" s="3" t="inlineStr">
        <is>
          <t>2 PCS x 40' Tubing 5x5x3/8 ASTM A500 Gr. C</t>
        </is>
      </c>
      <c r="C33" s="20" t="n"/>
      <c r="D33" s="20" t="n"/>
      <c r="E33" s="20" t="n"/>
      <c r="F33" s="15" t="n">
        <v>28.6336</v>
      </c>
      <c r="G33" s="16">
        <f>80.0*F33</f>
        <v/>
      </c>
    </row>
    <row r="34" ht="19" customHeight="1">
      <c r="A34" s="14" t="inlineStr">
        <is>
          <t>400 FT</t>
        </is>
      </c>
      <c r="B34" s="3" t="inlineStr">
        <is>
          <t>10 PCS x 40' W12x22 ASTM A992</t>
        </is>
      </c>
      <c r="C34" s="20" t="n"/>
      <c r="D34" s="20" t="n"/>
      <c r="E34" s="20" t="n"/>
      <c r="F34" s="15" t="n">
        <v>26.114</v>
      </c>
      <c r="G34" s="16">
        <f>400.0*F34</f>
        <v/>
      </c>
    </row>
    <row r="35" ht="19" customHeight="1">
      <c r="A35" s="14" t="inlineStr">
        <is>
          <t>280 FT</t>
        </is>
      </c>
      <c r="B35" s="3" t="inlineStr">
        <is>
          <t>14 PCS x 20' W12x22 ASTM A992</t>
        </is>
      </c>
      <c r="C35" s="20" t="n"/>
      <c r="D35" s="20" t="n"/>
      <c r="E35" s="20" t="n"/>
      <c r="F35" s="15" t="n">
        <v>26.114</v>
      </c>
      <c r="G35" s="16">
        <f>280.0*F35</f>
        <v/>
      </c>
    </row>
    <row r="36" ht="19" customHeight="1">
      <c r="A36" s="14" t="inlineStr">
        <is>
          <t>1720 FT</t>
        </is>
      </c>
      <c r="B36" s="3" t="inlineStr">
        <is>
          <t>43 PCS x 40' W8x18 ASTM A992</t>
        </is>
      </c>
      <c r="C36" s="20" t="n"/>
      <c r="D36" s="20" t="n"/>
      <c r="E36" s="20" t="n"/>
      <c r="F36" s="15" t="n">
        <v>21.726</v>
      </c>
      <c r="G36" s="16">
        <f>1720.0*F36</f>
        <v/>
      </c>
    </row>
    <row r="37" ht="19" customHeight="1">
      <c r="A37" s="14" t="inlineStr">
        <is>
          <t>600 FT</t>
        </is>
      </c>
      <c r="B37" s="3" t="inlineStr">
        <is>
          <t>15 PCS x 40' Channel 10x15.3 ASTM A572 Gr 50</t>
        </is>
      </c>
      <c r="C37" s="20" t="n"/>
      <c r="D37" s="20" t="n"/>
      <c r="E37" s="20" t="n"/>
      <c r="F37" s="15" t="n">
        <v>15.1011</v>
      </c>
      <c r="G37" s="16">
        <f>600.0*F37</f>
        <v/>
      </c>
    </row>
    <row r="38" ht="19" customHeight="1">
      <c r="A38" s="14" t="inlineStr">
        <is>
          <t>1440 FT</t>
        </is>
      </c>
      <c r="B38" s="3" t="inlineStr">
        <is>
          <t>36 PCS x 40' W6x15 ASTM A992</t>
        </is>
      </c>
      <c r="C38" s="20" t="n"/>
      <c r="D38" s="20" t="n"/>
      <c r="E38" s="20" t="n"/>
      <c r="F38" s="15" t="n">
        <v>18.105</v>
      </c>
      <c r="G38" s="16">
        <f>1440.0*F38</f>
        <v/>
      </c>
    </row>
    <row r="39" ht="19" customHeight="1">
      <c r="A39" s="14" t="inlineStr">
        <is>
          <t>800 FT</t>
        </is>
      </c>
      <c r="B39" s="3" t="inlineStr">
        <is>
          <t>40 PCS x 20' W6x15 ASTM A992</t>
        </is>
      </c>
      <c r="C39" s="20" t="n"/>
      <c r="D39" s="20" t="n"/>
      <c r="E39" s="20" t="n"/>
      <c r="F39" s="15" t="n">
        <v>18.105</v>
      </c>
      <c r="G39" s="16">
        <f>800.0*F39</f>
        <v/>
      </c>
    </row>
    <row r="40" ht="19" customHeight="1">
      <c r="A40" s="14" t="inlineStr">
        <is>
          <t>40 FT</t>
        </is>
      </c>
      <c r="B40" s="3" t="inlineStr">
        <is>
          <t>1 PCS x 40' Channel 9x13.4 ASTM A572 Gr 50</t>
        </is>
      </c>
      <c r="C40" s="20" t="n"/>
      <c r="D40" s="20" t="n"/>
      <c r="E40" s="20" t="n"/>
      <c r="F40" s="15" t="n">
        <v>20.77</v>
      </c>
      <c r="G40" s="16">
        <f>40.0*F40</f>
        <v/>
      </c>
    </row>
    <row r="41" ht="19" customHeight="1">
      <c r="A41" s="14" t="inlineStr">
        <is>
          <t>600 FT</t>
        </is>
      </c>
      <c r="B41" s="3" t="inlineStr">
        <is>
          <t>15 PCS x 40' Tubing 4x4x1/4 ASTM A500 Gr. C</t>
        </is>
      </c>
      <c r="C41" s="20" t="n"/>
      <c r="D41" s="20" t="n"/>
      <c r="E41" s="20" t="n"/>
      <c r="F41" s="15" t="n">
        <v>14.8962</v>
      </c>
      <c r="G41" s="16">
        <f>600.0*F41</f>
        <v/>
      </c>
    </row>
    <row r="42" ht="19" customHeight="1">
      <c r="A42" s="14" t="inlineStr">
        <is>
          <t>1160 FT</t>
        </is>
      </c>
      <c r="B42" s="3" t="inlineStr">
        <is>
          <t>29 PCS x 40' Channel 8x11.5 ASTM A572 Gr 50</t>
        </is>
      </c>
      <c r="C42" s="20" t="n"/>
      <c r="D42" s="20" t="n"/>
      <c r="E42" s="20" t="n"/>
      <c r="F42" s="15" t="n">
        <v>10.3155</v>
      </c>
      <c r="G42" s="16">
        <f>1160.0*F42</f>
        <v/>
      </c>
    </row>
    <row r="43" ht="19" customHeight="1">
      <c r="A43" s="14" t="inlineStr">
        <is>
          <t>250 FT</t>
        </is>
      </c>
      <c r="B43" s="3" t="inlineStr">
        <is>
          <t>5 PCS x 50' W10x26 (to be split to WT5x13x50') ASTM A992 [No straightness guarantee]</t>
        </is>
      </c>
      <c r="C43" s="20" t="n"/>
      <c r="D43" s="20" t="n"/>
      <c r="E43" s="20" t="n"/>
      <c r="F43" s="15" t="n">
        <v>35.282</v>
      </c>
      <c r="G43" s="16">
        <f>250.0*F43</f>
        <v/>
      </c>
    </row>
    <row r="44" ht="19" customHeight="1">
      <c r="A44" s="14" t="inlineStr">
        <is>
          <t>80 FT</t>
        </is>
      </c>
      <c r="B44" s="3" t="inlineStr">
        <is>
          <t>2 PCS x 40' Angle 6x4x3/8 ASTM A572 Gr 50</t>
        </is>
      </c>
      <c r="C44" s="20" t="n"/>
      <c r="D44" s="20" t="n"/>
      <c r="E44" s="20" t="n"/>
      <c r="F44" s="15" t="n">
        <v>11.4021</v>
      </c>
      <c r="G44" s="16">
        <f>80.0*F44</f>
        <v/>
      </c>
    </row>
    <row r="45" ht="19" customHeight="1">
      <c r="A45" s="14" t="inlineStr">
        <is>
          <t>40 FT</t>
        </is>
      </c>
      <c r="B45" s="3" t="inlineStr">
        <is>
          <t>1 PCS x 40' Angle 4x4x3/8 ASTM A572 Gr 50</t>
        </is>
      </c>
      <c r="C45" s="20" t="n"/>
      <c r="D45" s="20" t="n"/>
      <c r="E45" s="20" t="n"/>
      <c r="F45" s="15" t="n">
        <v>8.7906</v>
      </c>
      <c r="G45" s="16">
        <f>40.0*F45</f>
        <v/>
      </c>
    </row>
    <row r="46" ht="19" customHeight="1">
      <c r="A46" s="14" t="inlineStr">
        <is>
          <t>880 FT</t>
        </is>
      </c>
      <c r="B46" s="3" t="inlineStr">
        <is>
          <t>22 PCS x 40' Angle 3x3x1/2 ASTM A572 Gr 50</t>
        </is>
      </c>
      <c r="C46" s="20" t="n"/>
      <c r="D46" s="20" t="n"/>
      <c r="E46" s="20" t="n"/>
      <c r="F46" s="15" t="n">
        <v>7.7738</v>
      </c>
      <c r="G46" s="16">
        <f>880.0*F46</f>
        <v/>
      </c>
    </row>
    <row r="47" ht="19" customHeight="1">
      <c r="A47" s="14" t="inlineStr">
        <is>
          <t>2620 FT</t>
        </is>
      </c>
      <c r="B47" s="3" t="inlineStr">
        <is>
          <t>131 PCS x 20' W8x18 (to be split to WT4x9x20') ASTM A992 [No straightness guarantee]</t>
        </is>
      </c>
      <c r="C47" s="20" t="n"/>
      <c r="D47" s="20" t="n"/>
      <c r="E47" s="20" t="n"/>
      <c r="F47" s="15" t="n">
        <v>26.946</v>
      </c>
      <c r="G47" s="16">
        <f>2620.0*F47</f>
        <v/>
      </c>
    </row>
    <row r="48" ht="19" customHeight="1">
      <c r="A48" s="14" t="inlineStr">
        <is>
          <t>40 FT</t>
        </is>
      </c>
      <c r="B48" s="3" t="inlineStr">
        <is>
          <t>1 PCS x 40' Angle 4x3x3/8 ASTM A572 Gr 50</t>
        </is>
      </c>
      <c r="C48" s="20" t="n"/>
      <c r="D48" s="20" t="n"/>
      <c r="E48" s="20" t="n"/>
      <c r="F48" s="15" t="n">
        <v>7.8795</v>
      </c>
      <c r="G48" s="16">
        <f>40.0*F48</f>
        <v/>
      </c>
    </row>
    <row r="49" ht="19" customHeight="1">
      <c r="A49" s="14" t="inlineStr">
        <is>
          <t>240 FT</t>
        </is>
      </c>
      <c r="B49" s="3" t="inlineStr">
        <is>
          <t>6 PCS x 40' Channel 6x8.2 ASTM A572 Gr 50</t>
        </is>
      </c>
      <c r="C49" s="20" t="n"/>
      <c r="D49" s="20" t="n"/>
      <c r="E49" s="20" t="n"/>
      <c r="F49" s="15" t="n">
        <v>7.3554</v>
      </c>
      <c r="G49" s="16">
        <f>240.0*F49</f>
        <v/>
      </c>
    </row>
    <row r="50" ht="19" customHeight="1">
      <c r="A50" s="14" t="inlineStr">
        <is>
          <t>40 FT</t>
        </is>
      </c>
      <c r="B50" s="3" t="inlineStr">
        <is>
          <t>1 PCS x 40' Angle 3x3x3/8 ASTM A572 Gr 50</t>
        </is>
      </c>
      <c r="C50" s="20" t="n"/>
      <c r="D50" s="20" t="n"/>
      <c r="E50" s="20" t="n"/>
      <c r="F50" s="15" t="n">
        <v>5.7384</v>
      </c>
      <c r="G50" s="16">
        <f>40.0*F50</f>
        <v/>
      </c>
    </row>
    <row r="51" ht="19" customHeight="1">
      <c r="A51" s="14" t="inlineStr">
        <is>
          <t>800 FT</t>
        </is>
      </c>
      <c r="B51" s="3" t="inlineStr">
        <is>
          <t>20 PCS x 40' Channel 4x5.4 ASTM A572 Gr 50</t>
        </is>
      </c>
      <c r="C51" s="20" t="n"/>
      <c r="D51" s="20" t="n"/>
      <c r="E51" s="20" t="n"/>
      <c r="F51" s="15" t="n">
        <v>4.5738</v>
      </c>
      <c r="G51" s="16">
        <f>800.0*F51</f>
        <v/>
      </c>
    </row>
    <row r="52" ht="19" customHeight="1">
      <c r="A52" s="14" t="inlineStr">
        <is>
          <t>880 FT</t>
        </is>
      </c>
      <c r="B52" s="3" t="inlineStr">
        <is>
          <t>22 PCS x 40' Angle 3x3x1/4 ASTM A572 Gr 50</t>
        </is>
      </c>
      <c r="C52" s="20" t="n"/>
      <c r="D52" s="20" t="n"/>
      <c r="E52" s="20" t="n"/>
      <c r="F52" s="15" t="n">
        <v>3.8318</v>
      </c>
      <c r="G52" s="16">
        <f>880.0*F52</f>
        <v/>
      </c>
    </row>
    <row r="53"/>
    <row r="54">
      <c r="A54" s="2" t="inlineStr">
        <is>
          <t>Total</t>
        </is>
      </c>
      <c r="B54" s="20" t="n"/>
      <c r="C54" s="20" t="n"/>
      <c r="D54" s="20" t="n"/>
      <c r="E54" s="20" t="n"/>
      <c r="F54" s="20" t="n"/>
      <c r="G54" s="17">
        <f>SUM(G19:G52)</f>
        <v/>
      </c>
    </row>
    <row r="55"/>
    <row r="56">
      <c r="A56" s="18" t="inlineStr">
        <is>
          <t>Notes</t>
        </is>
      </c>
    </row>
    <row r="57" ht="64" customHeight="1">
      <c r="A57" s="1" t="inlineStr">
        <is>
          <t>Against Delta Steel quote 825202604, dated 2026-08-26  Please reference PO 84995 on all correspondence and invoices related to this order.</t>
        </is>
      </c>
    </row>
    <row r="58"/>
    <row r="59"/>
    <row r="60"/>
    <row r="61">
      <c r="A61" s="19" t="inlineStr">
        <is>
          <t>Authorized By: Tom Biggs</t>
        </is>
      </c>
      <c r="F61" s="19" t="inlineStr">
        <is>
          <t>Date: 09/02/2026</t>
        </is>
      </c>
    </row>
    <row r="63" ht="34" customHeight="1">
      <c r="A63" s="21" t="inlineStr">
        <is>
          <t>PACKET NUMBER</t>
        </is>
      </c>
      <c r="B63" s="22" t="n"/>
      <c r="C63" s="23" t="inlineStr">
        <is>
          <t>122-110744</t>
        </is>
      </c>
      <c r="D63" s="22" t="n"/>
      <c r="E63" s="22" t="n"/>
      <c r="F63" s="22" t="n"/>
      <c r="G63" s="24" t="n"/>
    </row>
  </sheetData>
  <mergeCells count="53">
    <mergeCell ref="B11:D11"/>
    <mergeCell ref="A54:F54"/>
    <mergeCell ref="B40:E40"/>
    <mergeCell ref="B49:E49"/>
    <mergeCell ref="B37:E37"/>
    <mergeCell ref="B8:D8"/>
    <mergeCell ref="B30:E30"/>
    <mergeCell ref="B33:E33"/>
    <mergeCell ref="B24:E24"/>
    <mergeCell ref="B51:E51"/>
    <mergeCell ref="B20:E20"/>
    <mergeCell ref="B36:E36"/>
    <mergeCell ref="J11:L11"/>
    <mergeCell ref="B32:E32"/>
    <mergeCell ref="J7:L7"/>
    <mergeCell ref="B10:D10"/>
    <mergeCell ref="B26:E26"/>
    <mergeCell ref="B41:E41"/>
    <mergeCell ref="B45:E45"/>
    <mergeCell ref="B35:E35"/>
    <mergeCell ref="B50:E50"/>
    <mergeCell ref="K1:L1"/>
    <mergeCell ref="C63:G63"/>
    <mergeCell ref="B9:D9"/>
    <mergeCell ref="B25:E25"/>
    <mergeCell ref="B47:E47"/>
    <mergeCell ref="J12:L12"/>
    <mergeCell ref="B46:E46"/>
    <mergeCell ref="B22:E22"/>
    <mergeCell ref="A57:L59"/>
    <mergeCell ref="B31:E31"/>
    <mergeCell ref="B18:E18"/>
    <mergeCell ref="B27:E27"/>
    <mergeCell ref="B43:E43"/>
    <mergeCell ref="B52:E52"/>
    <mergeCell ref="B21:E21"/>
    <mergeCell ref="B48:E48"/>
    <mergeCell ref="B39:E39"/>
    <mergeCell ref="J8:L8"/>
    <mergeCell ref="B12:D12"/>
    <mergeCell ref="B7:D7"/>
    <mergeCell ref="B42:E42"/>
    <mergeCell ref="B23:E23"/>
    <mergeCell ref="J10:L10"/>
    <mergeCell ref="A63:B63"/>
    <mergeCell ref="B38:E38"/>
    <mergeCell ref="B44:E44"/>
    <mergeCell ref="B29:E29"/>
    <mergeCell ref="B19:E19"/>
    <mergeCell ref="B34:E34"/>
    <mergeCell ref="J9:L9"/>
    <mergeCell ref="B28:E28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2026-09-03T21:43:49Z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